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435" windowWidth="15480" windowHeight="11415"/>
  </bookViews>
  <sheets>
    <sheet name="Лот 1" sheetId="1" r:id="rId1"/>
  </sheets>
  <externalReferences>
    <externalReference r:id="rId2"/>
  </externalReferences>
  <definedNames>
    <definedName name="Print_Area_1">'Лот 1'!$A$1:$R$32</definedName>
  </definedNames>
  <calcPr calcId="124519"/>
</workbook>
</file>

<file path=xl/calcChain.xml><?xml version="1.0" encoding="utf-8"?>
<calcChain xmlns="http://schemas.openxmlformats.org/spreadsheetml/2006/main">
  <c r="M24" i="1"/>
  <c r="M23"/>
  <c r="M22" l="1"/>
  <c r="M21"/>
  <c r="M20"/>
  <c r="M11"/>
  <c r="M12"/>
  <c r="M13"/>
  <c r="M14"/>
  <c r="M15"/>
  <c r="M16"/>
  <c r="M17"/>
  <c r="M18"/>
  <c r="M19"/>
  <c r="D20"/>
  <c r="D22" l="1"/>
  <c r="D21"/>
  <c r="D19"/>
  <c r="D18"/>
  <c r="D17"/>
  <c r="D16"/>
  <c r="D15"/>
  <c r="D14"/>
  <c r="D13"/>
  <c r="D12"/>
  <c r="D11"/>
  <c r="D10"/>
  <c r="D9"/>
  <c r="D8"/>
  <c r="M8"/>
  <c r="M9"/>
  <c r="M10"/>
  <c r="M25" l="1"/>
  <c r="M26" s="1"/>
</calcChain>
</file>

<file path=xl/sharedStrings.xml><?xml version="1.0" encoding="utf-8"?>
<sst xmlns="http://schemas.openxmlformats.org/spreadsheetml/2006/main" count="77" uniqueCount="61">
  <si>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</si>
  <si>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</si>
  <si>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</si>
  <si>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</si>
  <si>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</si>
  <si>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</si>
  <si>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</si>
  <si>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</si>
  <si>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</si>
  <si>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</si>
  <si>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</si>
  <si>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</si>
  <si>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</si>
  <si>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Поставщик должен быть авторизированным партнером Cisco Systems</t>
  </si>
  <si>
    <t>1 кв. 2013</t>
  </si>
  <si>
    <t>2 кв. 2013</t>
  </si>
  <si>
    <t>3 кв. 2013</t>
  </si>
  <si>
    <t>4 кв. 2013</t>
  </si>
  <si>
    <t>CON-SNT-15454ECC</t>
  </si>
  <si>
    <t>SMARTNET 8X5XNBD Shelf Controlled Cooling Fan Tray 15454E</t>
  </si>
  <si>
    <t>CON-SNT-15454M1</t>
  </si>
  <si>
    <t>8x5xNBD Svc, 15454 Multi-Rate Txp 100M-2.5G</t>
  </si>
  <si>
    <t>CON-SNT-15454O</t>
  </si>
  <si>
    <t>8x5xNBD Svc, 15454 Service Channel Module</t>
  </si>
  <si>
    <t>CON-SNT-15454OPB</t>
  </si>
  <si>
    <t>8x5xNBD Svc, 15454 Pre-Amp/Booster Mod</t>
  </si>
  <si>
    <t>CON-SNT-15454OT</t>
  </si>
  <si>
    <t>SMARTNET 8X5XNBD 4 X OTN 10G MR TRANS</t>
  </si>
  <si>
    <t>CON-SNT-15454SM</t>
  </si>
  <si>
    <t>8x5xNBD Svc, 15454 Combiner and Separator with OSC</t>
  </si>
  <si>
    <t>CON-SNT-15454SM3</t>
  </si>
  <si>
    <t>SMARTNET 8X5XNBD SM ROADM 2-PRE-AMP-BST 100GHZ-CBAND</t>
  </si>
  <si>
    <t>CON-SNT-1545SMR2</t>
  </si>
  <si>
    <t>SMARTNET 8X5XNBD 40Chs Single Module</t>
  </si>
  <si>
    <t>CON-SNT-1545XPE</t>
  </si>
  <si>
    <t>SMARTNET 8X5XNBD 4x10GE Enhanced Crossponder</t>
  </si>
  <si>
    <t>CON-SNT-454ECM48V</t>
  </si>
  <si>
    <t>8x5xNBD Svc, 15454E, ONS15454SDH Alarm,-48V PwrMgmt I</t>
  </si>
  <si>
    <t>CON-SNT-454E-SASI</t>
  </si>
  <si>
    <t>8x5xNBD Svc, 15454E, ONS 15454 SDH ETSI Chassis</t>
  </si>
  <si>
    <t>CON-SNT-454ESFP4</t>
  </si>
  <si>
    <t>SMARTNET 8X5XNBD SFP - OC-12/STM-4 - 1310nm SH - SM - LC</t>
  </si>
  <si>
    <t>CON-SNT-OPTAMPC</t>
  </si>
  <si>
    <t>SMARTNET 8X5XNBD ONS 15454 Enhanced Optical Amplifier</t>
  </si>
  <si>
    <t>CON-SNT-TCC2PK9</t>
  </si>
  <si>
    <t>SMARTNET 8X5XNBD Timing Communication</t>
  </si>
  <si>
    <t>CON-SAS-OPT95K9B</t>
  </si>
  <si>
    <t>Software Application Support Part</t>
  </si>
  <si>
    <t>Республика Башкортостан,                г. Уфа, ул. Ленина,30 ОАО "Башинформсвязь,              ЦТЭ                           Контактное лицо: и.о. начальника цеха эксплуатации систем передач:  Дельмухаметов О.Р.    +7-(347)-2005475, mail: delmukhametov@rums.bashtel.ru</t>
  </si>
  <si>
    <t>CON-SNT-R7203CGE</t>
  </si>
  <si>
    <t>6 service slot MSTP chassis DC power filter</t>
  </si>
  <si>
    <t>15454-M6-DC=</t>
  </si>
  <si>
    <t>7 service slot MSTP chassis DC power filter</t>
  </si>
  <si>
    <t>SMARTNET 8X5XNBD Cisco 7600 Route Switch Proccessor</t>
  </si>
  <si>
    <t>CON-SNT-V6506E72</t>
  </si>
  <si>
    <t>SMARTnet 8x5xNBD</t>
  </si>
  <si>
    <t xml:space="preserve">Предельная стоимость лота составляет  6 905 157,00 рублей (с НДС) </t>
  </si>
  <si>
    <t>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</si>
  <si>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 xml:space="preserve">Лот № Сертификаты на техническую поддержку  оборудования Cisco DWDM </t>
  </si>
  <si>
    <t>Начало оказание услуг : 15 февраля 2013 года</t>
  </si>
  <si>
    <t>Объем может быть изменен на 30% без изменения стоимости единицы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</si>
</sst>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[$$-409]* #,##0.00_ ;_-[$$-409]* \-#,##0.00\ ;_-[$$-409]* &quot;-&quot;??_ ;_-@_ "/>
  </numFmts>
  <fonts count="23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4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7" fillId="0" borderId="0"/>
    <xf numFmtId="0" fontId="1" fillId="0" borderId="0"/>
    <xf numFmtId="0" fontId="18" fillId="0" borderId="0"/>
    <xf numFmtId="0" fontId="1" fillId="0" borderId="0"/>
    <xf numFmtId="167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7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2" fontId="5" fillId="0" borderId="5" xfId="0" applyNumberFormat="1" applyFont="1" applyFill="1" applyBorder="1" applyAlignment="1">
      <alignment horizontal="right" vertical="center"/>
    </xf>
    <xf numFmtId="0" fontId="15" fillId="0" borderId="5" xfId="2" applyFont="1" applyFill="1" applyBorder="1" applyAlignment="1">
      <alignment horizontal="center" vertical="center" wrapText="1" shrinkToFit="1"/>
    </xf>
    <xf numFmtId="2" fontId="16" fillId="0" borderId="5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5" xfId="5" applyFont="1" applyFill="1" applyBorder="1"/>
    <xf numFmtId="0" fontId="19" fillId="0" borderId="5" xfId="0" applyFont="1" applyFill="1" applyBorder="1" applyAlignment="1">
      <alignment horizontal="center"/>
    </xf>
    <xf numFmtId="0" fontId="19" fillId="0" borderId="5" xfId="5" applyFont="1" applyFill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5" xfId="6" applyFont="1" applyFill="1" applyBorder="1"/>
    <xf numFmtId="0" fontId="19" fillId="0" borderId="5" xfId="23" applyFont="1" applyFill="1" applyBorder="1"/>
    <xf numFmtId="169" fontId="20" fillId="0" borderId="5" xfId="31" applyNumberFormat="1" applyFont="1" applyBorder="1"/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11" xfId="0" applyFont="1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22" fillId="0" borderId="5" xfId="0" applyFont="1" applyFill="1" applyBorder="1" applyAlignment="1">
      <alignment horizontal="left" vertical="center"/>
    </xf>
    <xf numFmtId="0" fontId="19" fillId="4" borderId="5" xfId="0" applyFont="1" applyFill="1" applyBorder="1" applyAlignment="1">
      <alignment horizontal="left" vertical="center"/>
    </xf>
    <xf numFmtId="0" fontId="22" fillId="0" borderId="5" xfId="0" applyFont="1" applyFill="1" applyBorder="1" applyAlignment="1">
      <alignment horizontal="left" vertical="center" wrapText="1"/>
    </xf>
    <xf numFmtId="0" fontId="19" fillId="0" borderId="5" xfId="2" applyFont="1" applyFill="1" applyBorder="1" applyAlignment="1">
      <alignment horizontal="center" vertical="center" wrapText="1" shrinkToFit="1"/>
    </xf>
    <xf numFmtId="1" fontId="19" fillId="0" borderId="5" xfId="0" applyNumberFormat="1" applyFont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 shrinkToFit="1"/>
    </xf>
    <xf numFmtId="1" fontId="10" fillId="0" borderId="5" xfId="0" applyNumberFormat="1" applyFont="1" applyBorder="1" applyAlignment="1">
      <alignment horizontal="center" vertical="center" wrapText="1"/>
    </xf>
    <xf numFmtId="0" fontId="19" fillId="0" borderId="5" xfId="2" applyFont="1" applyFill="1" applyBorder="1" applyAlignment="1">
      <alignment horizontal="right" vertical="center" wrapText="1" shrinkToFit="1"/>
    </xf>
    <xf numFmtId="0" fontId="10" fillId="0" borderId="5" xfId="2" applyFont="1" applyFill="1" applyBorder="1" applyAlignment="1">
      <alignment horizontal="right" vertical="center" wrapText="1" shrinkToFit="1"/>
    </xf>
    <xf numFmtId="0" fontId="19" fillId="0" borderId="5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7" fillId="0" borderId="4" xfId="0" applyNumberFormat="1" applyFont="1" applyBorder="1"/>
    <xf numFmtId="1" fontId="19" fillId="0" borderId="5" xfId="0" applyNumberFormat="1" applyFont="1" applyBorder="1" applyAlignment="1">
      <alignment horizontal="right" vertical="center" wrapText="1"/>
    </xf>
    <xf numFmtId="1" fontId="10" fillId="0" borderId="5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textRotation="90" wrapText="1"/>
    </xf>
    <xf numFmtId="49" fontId="9" fillId="0" borderId="13" xfId="0" applyNumberFormat="1" applyFont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0" fillId="0" borderId="21" xfId="0" applyBorder="1" applyAlignment="1">
      <alignment vertical="center"/>
    </xf>
    <xf numFmtId="0" fontId="21" fillId="0" borderId="11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right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1" fontId="3" fillId="0" borderId="10" xfId="0" applyNumberFormat="1" applyFont="1" applyFill="1" applyBorder="1" applyAlignment="1">
      <alignment horizontal="right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17" xfId="0" applyNumberFormat="1" applyFont="1" applyBorder="1" applyAlignment="1">
      <alignment horizontal="center" vertical="center" wrapText="1"/>
    </xf>
  </cellXfs>
  <cellStyles count="34">
    <cellStyle name="_Akado_DWDM_BoMv1" xfId="7"/>
    <cellStyle name="_BoM_abakhare" xfId="8"/>
    <cellStyle name="_DWDM_BoM" xfId="9"/>
    <cellStyle name="_DWDM_Volga_BoM_v10_270806" xfId="10"/>
    <cellStyle name="_DWDM_Volga_BoM_v20_070906" xfId="11"/>
    <cellStyle name="_JET_DWDM_BoMv1" xfId="12"/>
    <cellStyle name="_KTC_DWDM_BoM_v10_100806" xfId="13"/>
    <cellStyle name="_KTC_SDH_BoM_v10_090806" xfId="14"/>
    <cellStyle name="_KTC_SDH_BoM_v10_100806" xfId="15"/>
    <cellStyle name="_KTC_T_SDH_BoM_v10_220806" xfId="16"/>
    <cellStyle name="_Megafon_DWDM_BoM" xfId="17"/>
    <cellStyle name="_Megafon_DWDM_BoMv1 cost" xfId="18"/>
    <cellStyle name="axlcolour" xfId="19"/>
    <cellStyle name="Migliaia (0)_91P18UM" xfId="20"/>
    <cellStyle name="Migliaia_91P18UM" xfId="21"/>
    <cellStyle name="Normal 2" xfId="22"/>
    <cellStyle name="Normal_15365NTEPricing062805" xfId="4"/>
    <cellStyle name="Normal_UKT_10G_BoM_ALB v4.0" xfId="5"/>
    <cellStyle name="Normale_1664 SM" xfId="24"/>
    <cellStyle name="Style 1" xfId="25"/>
    <cellStyle name="TableStyleLight1" xfId="1"/>
    <cellStyle name="Valuta (0)_91P18UM" xfId="26"/>
    <cellStyle name="Valuta_91P18UM" xfId="27"/>
    <cellStyle name="Обычный" xfId="0" builtinId="0"/>
    <cellStyle name="Обычный 2" xfId="6"/>
    <cellStyle name="Обычный 2 2" xfId="29"/>
    <cellStyle name="Обычный 2 3" xfId="30"/>
    <cellStyle name="Обычный 2 4" xfId="32"/>
    <cellStyle name="Обычный 2 5" xfId="33"/>
    <cellStyle name="Обычный 3" xfId="23"/>
    <cellStyle name="Обычный 5" xfId="31"/>
    <cellStyle name="Обычный_razvitie_071120" xfId="2"/>
    <cellStyle name="Стиль 1" xfId="3"/>
    <cellStyle name="常规_1350NM P730" xfId="2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E2F80~1.FAR/LOCALS~1/Temp/Rar$DI02.796/cisco-zakaz%20(SDH,%20DWDM,%20SDH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ая спецификация"/>
      <sheetName val="Support DWDM"/>
      <sheetName val="Support SDH(Уфа)"/>
      <sheetName val="Support SDH(РБ)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3"/>
  <sheetViews>
    <sheetView tabSelected="1" topLeftCell="A13" zoomScale="77" zoomScaleNormal="77" zoomScalePageLayoutView="85" workbookViewId="0">
      <selection activeCell="E7" sqref="E7"/>
    </sheetView>
  </sheetViews>
  <sheetFormatPr defaultRowHeight="15"/>
  <cols>
    <col min="1" max="1" width="10.5703125" style="55" customWidth="1"/>
    <col min="2" max="2" width="28.5703125" style="46" customWidth="1"/>
    <col min="3" max="3" width="29.85546875" style="46" hidden="1" customWidth="1"/>
    <col min="4" max="4" width="0.42578125" style="46" hidden="1" customWidth="1"/>
    <col min="5" max="5" width="62.5703125" style="46" customWidth="1"/>
    <col min="6" max="6" width="12.5703125" style="30" customWidth="1"/>
    <col min="7" max="7" width="14.85546875" style="30" customWidth="1"/>
    <col min="8" max="9" width="9.5703125" style="31" customWidth="1"/>
    <col min="10" max="10" width="9.140625" style="31" customWidth="1"/>
    <col min="11" max="11" width="9.42578125" style="31" customWidth="1"/>
    <col min="12" max="13" width="23.42578125" style="31" customWidth="1"/>
    <col min="14" max="14" width="25.85546875" style="34" customWidth="1"/>
    <col min="15" max="17" width="0" style="1" hidden="1" customWidth="1"/>
    <col min="18" max="18" width="19" style="1" customWidth="1"/>
    <col min="19" max="42" width="9.140625" style="1"/>
    <col min="43" max="16384" width="9.140625" style="2"/>
  </cols>
  <sheetData>
    <row r="1" spans="1:42" s="5" customFormat="1" ht="18.75">
      <c r="A1" s="52"/>
      <c r="B1" s="46"/>
      <c r="C1" s="46"/>
      <c r="D1" s="47"/>
      <c r="E1" s="46"/>
      <c r="F1" s="41"/>
      <c r="G1" s="41"/>
      <c r="H1" s="42"/>
      <c r="I1" s="42"/>
      <c r="J1" s="42"/>
      <c r="K1" s="42"/>
      <c r="L1" s="42"/>
      <c r="M1" s="33"/>
      <c r="N1" s="33" t="s">
        <v>7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15" customHeight="1">
      <c r="A2" s="52"/>
      <c r="B2" s="46"/>
      <c r="C2" s="46"/>
      <c r="D2" s="46"/>
      <c r="E2" s="46"/>
      <c r="F2" s="41"/>
      <c r="G2" s="41"/>
      <c r="H2" s="42"/>
      <c r="I2" s="42"/>
      <c r="J2" s="42"/>
      <c r="K2" s="42"/>
      <c r="L2" s="42"/>
      <c r="M2" s="42"/>
      <c r="N2" s="32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22.5" customHeight="1">
      <c r="A3" s="52"/>
      <c r="B3" s="46"/>
      <c r="C3" s="46"/>
      <c r="D3" s="46"/>
      <c r="E3" s="93" t="s">
        <v>58</v>
      </c>
      <c r="F3" s="93"/>
      <c r="G3" s="93"/>
      <c r="H3" s="93"/>
      <c r="I3" s="93"/>
      <c r="J3" s="93"/>
      <c r="K3" s="93"/>
      <c r="L3" s="93"/>
      <c r="M3" s="31"/>
      <c r="N3" s="34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53"/>
      <c r="B4" s="48"/>
      <c r="C4" s="48"/>
      <c r="D4" s="48"/>
      <c r="E4" s="48"/>
      <c r="F4" s="43"/>
      <c r="G4" s="43"/>
      <c r="H4" s="44"/>
      <c r="I4" s="44"/>
      <c r="J4" s="44"/>
      <c r="K4" s="44"/>
      <c r="L4" s="44"/>
      <c r="M4" s="44"/>
      <c r="N4" s="35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94" t="s">
        <v>0</v>
      </c>
      <c r="B5" s="98" t="s">
        <v>1</v>
      </c>
      <c r="C5" s="99"/>
      <c r="D5" s="100"/>
      <c r="E5" s="105" t="s">
        <v>2</v>
      </c>
      <c r="F5" s="105" t="s">
        <v>6</v>
      </c>
      <c r="G5" s="105" t="s">
        <v>3</v>
      </c>
      <c r="H5" s="96" t="s">
        <v>14</v>
      </c>
      <c r="I5" s="96" t="s">
        <v>15</v>
      </c>
      <c r="J5" s="96" t="s">
        <v>16</v>
      </c>
      <c r="K5" s="96" t="s">
        <v>17</v>
      </c>
      <c r="L5" s="107" t="s">
        <v>8</v>
      </c>
      <c r="M5" s="107" t="s">
        <v>9</v>
      </c>
      <c r="N5" s="104" t="s">
        <v>10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>
      <c r="A6" s="95"/>
      <c r="B6" s="101"/>
      <c r="C6" s="102"/>
      <c r="D6" s="103"/>
      <c r="E6" s="106"/>
      <c r="F6" s="106"/>
      <c r="G6" s="106"/>
      <c r="H6" s="97"/>
      <c r="I6" s="97"/>
      <c r="J6" s="97"/>
      <c r="K6" s="97"/>
      <c r="L6" s="107"/>
      <c r="M6" s="107"/>
      <c r="N6" s="104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61">
        <v>1</v>
      </c>
      <c r="B7" s="115">
        <v>2</v>
      </c>
      <c r="C7" s="116"/>
      <c r="D7" s="117"/>
      <c r="E7" s="45">
        <v>3</v>
      </c>
      <c r="F7" s="36">
        <v>4</v>
      </c>
      <c r="G7" s="36">
        <v>5</v>
      </c>
      <c r="H7" s="37">
        <v>6</v>
      </c>
      <c r="I7" s="37">
        <v>7</v>
      </c>
      <c r="J7" s="37">
        <v>8</v>
      </c>
      <c r="K7" s="37">
        <v>9</v>
      </c>
      <c r="L7" s="38">
        <v>10</v>
      </c>
      <c r="M7" s="38">
        <v>11</v>
      </c>
      <c r="N7" s="37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22" customFormat="1" ht="18.75">
      <c r="A8" s="65">
        <v>1</v>
      </c>
      <c r="B8" s="66" t="s">
        <v>18</v>
      </c>
      <c r="C8" s="67" t="s">
        <v>19</v>
      </c>
      <c r="D8" s="68" t="e">
        <f>COUNTIF('[1]Support DWDM'!D$2:D$480,B8)</f>
        <v>#VALUE!</v>
      </c>
      <c r="E8" s="69" t="s">
        <v>19</v>
      </c>
      <c r="F8" s="66">
        <v>38</v>
      </c>
      <c r="G8" s="70">
        <v>14</v>
      </c>
      <c r="H8" s="66">
        <v>38</v>
      </c>
      <c r="I8" s="59"/>
      <c r="J8" s="73"/>
      <c r="K8" s="62"/>
      <c r="L8" s="58">
        <v>928</v>
      </c>
      <c r="M8" s="63">
        <f t="shared" ref="M8:M22" si="0">PRODUCT(F8,L8)</f>
        <v>35264</v>
      </c>
      <c r="N8" s="128" t="s">
        <v>48</v>
      </c>
      <c r="O8" s="19"/>
      <c r="P8" s="20"/>
      <c r="Q8" s="21"/>
      <c r="R8" s="20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</row>
    <row r="9" spans="1:42" s="22" customFormat="1" ht="18.75">
      <c r="A9" s="65">
        <v>2</v>
      </c>
      <c r="B9" s="66" t="s">
        <v>20</v>
      </c>
      <c r="C9" s="67" t="s">
        <v>21</v>
      </c>
      <c r="D9" s="68" t="e">
        <f>COUNTIF('[1]Support DWDM'!D$2:D$480,B9)</f>
        <v>#VALUE!</v>
      </c>
      <c r="E9" s="69" t="s">
        <v>21</v>
      </c>
      <c r="F9" s="66">
        <v>2</v>
      </c>
      <c r="G9" s="70">
        <v>14</v>
      </c>
      <c r="H9" s="66">
        <v>2</v>
      </c>
      <c r="I9" s="59"/>
      <c r="J9" s="73"/>
      <c r="K9" s="62"/>
      <c r="L9" s="58">
        <v>15136</v>
      </c>
      <c r="M9" s="63">
        <f t="shared" si="0"/>
        <v>30272</v>
      </c>
      <c r="N9" s="129"/>
      <c r="O9" s="19"/>
      <c r="P9" s="20"/>
      <c r="Q9" s="21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</row>
    <row r="10" spans="1:42" s="22" customFormat="1" ht="18.75">
      <c r="A10" s="65">
        <v>3</v>
      </c>
      <c r="B10" s="66" t="s">
        <v>22</v>
      </c>
      <c r="C10" s="67" t="s">
        <v>23</v>
      </c>
      <c r="D10" s="68" t="e">
        <f>COUNTIF('[1]Support DWDM'!D$2:D$480,B10)</f>
        <v>#VALUE!</v>
      </c>
      <c r="E10" s="69" t="s">
        <v>23</v>
      </c>
      <c r="F10" s="66">
        <v>56</v>
      </c>
      <c r="G10" s="70">
        <v>14</v>
      </c>
      <c r="H10" s="66">
        <v>56</v>
      </c>
      <c r="I10" s="59"/>
      <c r="J10" s="73"/>
      <c r="K10" s="62"/>
      <c r="L10" s="58">
        <v>6944</v>
      </c>
      <c r="M10" s="63">
        <f t="shared" si="0"/>
        <v>388864</v>
      </c>
      <c r="N10" s="129"/>
      <c r="O10" s="19"/>
      <c r="P10" s="20"/>
      <c r="Q10" s="21"/>
      <c r="R10" s="20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</row>
    <row r="11" spans="1:42" s="22" customFormat="1" ht="18.75">
      <c r="A11" s="65">
        <v>4</v>
      </c>
      <c r="B11" s="66" t="s">
        <v>24</v>
      </c>
      <c r="C11" s="67" t="s">
        <v>25</v>
      </c>
      <c r="D11" s="68" t="e">
        <f>COUNTIF('[1]Support DWDM'!D$2:D$480,B11)</f>
        <v>#VALUE!</v>
      </c>
      <c r="E11" s="69" t="s">
        <v>25</v>
      </c>
      <c r="F11" s="66">
        <v>30</v>
      </c>
      <c r="G11" s="70">
        <v>14</v>
      </c>
      <c r="H11" s="66">
        <v>30</v>
      </c>
      <c r="I11" s="59"/>
      <c r="J11" s="73"/>
      <c r="K11" s="62"/>
      <c r="L11" s="58">
        <v>23840</v>
      </c>
      <c r="M11" s="63">
        <f t="shared" si="0"/>
        <v>715200</v>
      </c>
      <c r="N11" s="129"/>
      <c r="O11" s="19"/>
      <c r="P11" s="20"/>
      <c r="Q11" s="21"/>
      <c r="R11" s="20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</row>
    <row r="12" spans="1:42" s="22" customFormat="1" ht="18.75">
      <c r="A12" s="65">
        <v>5</v>
      </c>
      <c r="B12" s="66" t="s">
        <v>26</v>
      </c>
      <c r="C12" s="67" t="s">
        <v>27</v>
      </c>
      <c r="D12" s="68" t="e">
        <f>COUNTIF('[1]Support DWDM'!D$2:D$480,B12)</f>
        <v>#VALUE!</v>
      </c>
      <c r="E12" s="69" t="s">
        <v>27</v>
      </c>
      <c r="F12" s="66">
        <v>49</v>
      </c>
      <c r="G12" s="70">
        <v>14</v>
      </c>
      <c r="H12" s="66">
        <v>49</v>
      </c>
      <c r="I12" s="59"/>
      <c r="J12" s="73"/>
      <c r="K12" s="62"/>
      <c r="L12" s="58">
        <v>21888</v>
      </c>
      <c r="M12" s="63">
        <f t="shared" si="0"/>
        <v>1072512</v>
      </c>
      <c r="N12" s="129"/>
      <c r="O12" s="19"/>
      <c r="P12" s="20"/>
      <c r="Q12" s="21"/>
      <c r="R12" s="2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</row>
    <row r="13" spans="1:42" s="22" customFormat="1" ht="18.75">
      <c r="A13" s="65">
        <v>6</v>
      </c>
      <c r="B13" s="66" t="s">
        <v>28</v>
      </c>
      <c r="C13" s="67" t="s">
        <v>29</v>
      </c>
      <c r="D13" s="68" t="e">
        <f>COUNTIF('[1]Support DWDM'!D$2:D$480,B13)</f>
        <v>#VALUE!</v>
      </c>
      <c r="E13" s="69" t="s">
        <v>29</v>
      </c>
      <c r="F13" s="66">
        <v>16</v>
      </c>
      <c r="G13" s="70">
        <v>14</v>
      </c>
      <c r="H13" s="66">
        <v>16</v>
      </c>
      <c r="I13" s="59"/>
      <c r="J13" s="73"/>
      <c r="K13" s="62"/>
      <c r="L13" s="58">
        <v>8384</v>
      </c>
      <c r="M13" s="63">
        <f t="shared" si="0"/>
        <v>134144</v>
      </c>
      <c r="N13" s="129"/>
      <c r="O13" s="19"/>
      <c r="P13" s="20"/>
      <c r="Q13" s="21"/>
      <c r="R13" s="2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</row>
    <row r="14" spans="1:42" s="22" customFormat="1" ht="30">
      <c r="A14" s="65">
        <v>7</v>
      </c>
      <c r="B14" s="66" t="s">
        <v>30</v>
      </c>
      <c r="C14" s="67" t="s">
        <v>31</v>
      </c>
      <c r="D14" s="68" t="e">
        <f>COUNTIF('[1]Support DWDM'!D$2:D$480,B14)</f>
        <v>#VALUE!</v>
      </c>
      <c r="E14" s="69" t="s">
        <v>31</v>
      </c>
      <c r="F14" s="66">
        <v>46</v>
      </c>
      <c r="G14" s="70">
        <v>14</v>
      </c>
      <c r="H14" s="66">
        <v>46</v>
      </c>
      <c r="I14" s="59"/>
      <c r="J14" s="73"/>
      <c r="K14" s="62"/>
      <c r="L14" s="58">
        <v>55264</v>
      </c>
      <c r="M14" s="63">
        <f t="shared" si="0"/>
        <v>2542144</v>
      </c>
      <c r="N14" s="129"/>
      <c r="O14" s="19"/>
      <c r="P14" s="20"/>
      <c r="Q14" s="21"/>
      <c r="R14" s="2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</row>
    <row r="15" spans="1:42" s="22" customFormat="1" ht="18.75">
      <c r="A15" s="65">
        <v>8</v>
      </c>
      <c r="B15" s="66" t="s">
        <v>32</v>
      </c>
      <c r="C15" s="67" t="s">
        <v>33</v>
      </c>
      <c r="D15" s="68" t="e">
        <f>COUNTIF('[1]Support DWDM'!D$2:D$480,B15)</f>
        <v>#VALUE!</v>
      </c>
      <c r="E15" s="69" t="s">
        <v>33</v>
      </c>
      <c r="F15" s="66">
        <v>3</v>
      </c>
      <c r="G15" s="70">
        <v>14</v>
      </c>
      <c r="H15" s="66">
        <v>3</v>
      </c>
      <c r="I15" s="59"/>
      <c r="J15" s="73"/>
      <c r="K15" s="62"/>
      <c r="L15" s="58">
        <v>88864</v>
      </c>
      <c r="M15" s="63">
        <f t="shared" si="0"/>
        <v>266592</v>
      </c>
      <c r="N15" s="129"/>
      <c r="O15" s="19"/>
      <c r="P15" s="20"/>
      <c r="Q15" s="21"/>
      <c r="R15" s="2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</row>
    <row r="16" spans="1:42" s="22" customFormat="1" ht="18.75">
      <c r="A16" s="65">
        <v>9</v>
      </c>
      <c r="B16" s="66" t="s">
        <v>34</v>
      </c>
      <c r="C16" s="67" t="s">
        <v>35</v>
      </c>
      <c r="D16" s="68" t="e">
        <f>COUNTIF('[1]Support DWDM'!D$2:D$480,B16)</f>
        <v>#VALUE!</v>
      </c>
      <c r="E16" s="69" t="s">
        <v>35</v>
      </c>
      <c r="F16" s="66">
        <v>2</v>
      </c>
      <c r="G16" s="70">
        <v>14</v>
      </c>
      <c r="H16" s="66">
        <v>2</v>
      </c>
      <c r="I16" s="59"/>
      <c r="J16" s="73"/>
      <c r="K16" s="62"/>
      <c r="L16" s="58">
        <v>50880</v>
      </c>
      <c r="M16" s="63">
        <f t="shared" si="0"/>
        <v>101760</v>
      </c>
      <c r="N16" s="129"/>
      <c r="O16" s="19"/>
      <c r="P16" s="20"/>
      <c r="Q16" s="21"/>
      <c r="R16" s="20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</row>
    <row r="17" spans="1:42" s="22" customFormat="1" ht="18.75">
      <c r="A17" s="65">
        <v>10</v>
      </c>
      <c r="B17" s="66" t="s">
        <v>36</v>
      </c>
      <c r="C17" s="67" t="s">
        <v>37</v>
      </c>
      <c r="D17" s="68" t="e">
        <f>COUNTIF('[1]Support DWDM'!D$2:D$480,B17)</f>
        <v>#VALUE!</v>
      </c>
      <c r="E17" s="69" t="s">
        <v>37</v>
      </c>
      <c r="F17" s="66">
        <v>76</v>
      </c>
      <c r="G17" s="70">
        <v>14</v>
      </c>
      <c r="H17" s="66">
        <v>76</v>
      </c>
      <c r="I17" s="59"/>
      <c r="J17" s="73"/>
      <c r="K17" s="62"/>
      <c r="L17" s="58">
        <v>448</v>
      </c>
      <c r="M17" s="63">
        <f t="shared" si="0"/>
        <v>34048</v>
      </c>
      <c r="N17" s="129"/>
      <c r="O17" s="19"/>
      <c r="P17" s="20"/>
      <c r="Q17" s="21"/>
      <c r="R17" s="2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1:42" s="22" customFormat="1" ht="18.75">
      <c r="A18" s="65">
        <v>11</v>
      </c>
      <c r="B18" s="66" t="s">
        <v>38</v>
      </c>
      <c r="C18" s="67" t="s">
        <v>39</v>
      </c>
      <c r="D18" s="68" t="e">
        <f>COUNTIF('[1]Support DWDM'!D$2:D$480,B18)</f>
        <v>#VALUE!</v>
      </c>
      <c r="E18" s="69" t="s">
        <v>39</v>
      </c>
      <c r="F18" s="66">
        <v>38</v>
      </c>
      <c r="G18" s="70">
        <v>14</v>
      </c>
      <c r="H18" s="66">
        <v>38</v>
      </c>
      <c r="I18" s="59"/>
      <c r="J18" s="73"/>
      <c r="K18" s="62"/>
      <c r="L18" s="58">
        <v>2592</v>
      </c>
      <c r="M18" s="63">
        <f t="shared" si="0"/>
        <v>98496</v>
      </c>
      <c r="N18" s="129"/>
      <c r="O18" s="19"/>
      <c r="P18" s="20"/>
      <c r="Q18" s="21"/>
      <c r="R18" s="20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1:42" s="22" customFormat="1" ht="19.5" customHeight="1">
      <c r="A19" s="65">
        <v>12</v>
      </c>
      <c r="B19" s="66" t="s">
        <v>40</v>
      </c>
      <c r="C19" s="67" t="s">
        <v>41</v>
      </c>
      <c r="D19" s="68" t="e">
        <f>COUNTIF('[1]Support DWDM'!D$2:D$480,B19)</f>
        <v>#VALUE!</v>
      </c>
      <c r="E19" s="69" t="s">
        <v>41</v>
      </c>
      <c r="F19" s="66">
        <v>2</v>
      </c>
      <c r="G19" s="70">
        <v>14</v>
      </c>
      <c r="H19" s="66">
        <v>2</v>
      </c>
      <c r="I19" s="59"/>
      <c r="J19" s="73"/>
      <c r="K19" s="62"/>
      <c r="L19" s="58">
        <v>2400</v>
      </c>
      <c r="M19" s="63">
        <f t="shared" si="0"/>
        <v>4800</v>
      </c>
      <c r="N19" s="129"/>
      <c r="O19" s="19"/>
      <c r="P19" s="20"/>
      <c r="Q19" s="21"/>
      <c r="R19" s="20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1:42" s="22" customFormat="1" ht="18.75">
      <c r="A20" s="65">
        <v>13</v>
      </c>
      <c r="B20" s="71" t="s">
        <v>46</v>
      </c>
      <c r="C20" s="71" t="s">
        <v>47</v>
      </c>
      <c r="D20" s="68" t="e">
        <f>COUNTIF('[1]Support DWDM'!D$2:D$480,B20)</f>
        <v>#VALUE!</v>
      </c>
      <c r="E20" s="72" t="s">
        <v>47</v>
      </c>
      <c r="F20" s="66">
        <v>1</v>
      </c>
      <c r="G20" s="70">
        <v>14</v>
      </c>
      <c r="H20" s="66">
        <v>2</v>
      </c>
      <c r="I20" s="59"/>
      <c r="J20" s="64"/>
      <c r="K20" s="62"/>
      <c r="L20" s="58">
        <v>240000</v>
      </c>
      <c r="M20" s="63">
        <f t="shared" si="0"/>
        <v>240000</v>
      </c>
      <c r="N20" s="129"/>
      <c r="O20" s="19"/>
      <c r="P20" s="20"/>
      <c r="Q20" s="21"/>
      <c r="R20" s="20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1:42" s="22" customFormat="1" ht="18.75">
      <c r="A21" s="65">
        <v>14</v>
      </c>
      <c r="B21" s="66" t="s">
        <v>42</v>
      </c>
      <c r="C21" s="67" t="s">
        <v>43</v>
      </c>
      <c r="D21" s="68" t="e">
        <f>COUNTIF('[1]Support DWDM'!D$2:D$480,B21)</f>
        <v>#VALUE!</v>
      </c>
      <c r="E21" s="69" t="s">
        <v>43</v>
      </c>
      <c r="F21" s="66">
        <v>1</v>
      </c>
      <c r="G21" s="70">
        <v>14</v>
      </c>
      <c r="H21" s="66">
        <v>1</v>
      </c>
      <c r="I21" s="59"/>
      <c r="J21" s="64"/>
      <c r="K21" s="62"/>
      <c r="L21" s="58">
        <v>41216</v>
      </c>
      <c r="M21" s="63">
        <f t="shared" si="0"/>
        <v>41216</v>
      </c>
      <c r="N21" s="129"/>
      <c r="O21" s="19"/>
      <c r="P21" s="20"/>
      <c r="Q21" s="21"/>
      <c r="R21" s="20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1:42" s="22" customFormat="1" ht="18.75">
      <c r="A22" s="65">
        <v>15</v>
      </c>
      <c r="B22" s="66" t="s">
        <v>44</v>
      </c>
      <c r="C22" s="67" t="s">
        <v>45</v>
      </c>
      <c r="D22" s="68" t="e">
        <f>COUNTIF('[1]Support DWDM'!D$2:D$480,B22)</f>
        <v>#VALUE!</v>
      </c>
      <c r="E22" s="69" t="s">
        <v>45</v>
      </c>
      <c r="F22" s="66">
        <v>76</v>
      </c>
      <c r="G22" s="70">
        <v>14</v>
      </c>
      <c r="H22" s="66">
        <v>76</v>
      </c>
      <c r="I22" s="59"/>
      <c r="J22" s="64"/>
      <c r="K22" s="62"/>
      <c r="L22" s="58">
        <v>3872</v>
      </c>
      <c r="M22" s="63">
        <f t="shared" si="0"/>
        <v>294272</v>
      </c>
      <c r="N22" s="129"/>
      <c r="O22" s="19"/>
      <c r="P22" s="20"/>
      <c r="Q22" s="21"/>
      <c r="R22" s="20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1:42" s="22" customFormat="1" ht="18.75">
      <c r="A23" s="65">
        <v>16</v>
      </c>
      <c r="B23" s="78" t="s">
        <v>49</v>
      </c>
      <c r="C23" s="79" t="s">
        <v>50</v>
      </c>
      <c r="D23" s="80" t="s">
        <v>51</v>
      </c>
      <c r="E23" s="81" t="s">
        <v>53</v>
      </c>
      <c r="F23" s="86">
        <v>5</v>
      </c>
      <c r="G23" s="70">
        <v>14</v>
      </c>
      <c r="H23" s="91">
        <v>5</v>
      </c>
      <c r="I23" s="82"/>
      <c r="J23" s="83"/>
      <c r="K23" s="88"/>
      <c r="L23" s="58">
        <v>75265</v>
      </c>
      <c r="M23" s="63">
        <f>PRODUCT(F23,L23)</f>
        <v>376325</v>
      </c>
      <c r="N23" s="129"/>
      <c r="O23" s="56"/>
      <c r="P23" s="21"/>
      <c r="Q23" s="21"/>
      <c r="R23" s="20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1:42" s="22" customFormat="1" ht="18.75">
      <c r="A24" s="65">
        <v>17</v>
      </c>
      <c r="B24" s="78" t="s">
        <v>54</v>
      </c>
      <c r="C24" s="79" t="s">
        <v>52</v>
      </c>
      <c r="D24" s="80" t="s">
        <v>51</v>
      </c>
      <c r="E24" s="81" t="s">
        <v>55</v>
      </c>
      <c r="F24" s="87">
        <v>3</v>
      </c>
      <c r="G24" s="70">
        <v>14</v>
      </c>
      <c r="H24" s="92">
        <v>3</v>
      </c>
      <c r="I24" s="84"/>
      <c r="J24" s="85"/>
      <c r="K24" s="88"/>
      <c r="L24" s="58">
        <v>176416</v>
      </c>
      <c r="M24" s="63">
        <f t="shared" ref="M24" si="1">PRODUCT(F24,L24)</f>
        <v>529248</v>
      </c>
      <c r="N24" s="129"/>
      <c r="O24" s="56"/>
      <c r="P24" s="21"/>
      <c r="Q24" s="21"/>
      <c r="R24" s="20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</row>
    <row r="25" spans="1:42" s="22" customFormat="1" ht="24.6" customHeight="1">
      <c r="A25" s="125"/>
      <c r="B25" s="126"/>
      <c r="C25" s="126"/>
      <c r="D25" s="126"/>
      <c r="E25" s="126"/>
      <c r="F25" s="126"/>
      <c r="G25" s="126"/>
      <c r="H25" s="126"/>
      <c r="I25" s="126"/>
      <c r="J25" s="126"/>
      <c r="K25" s="127"/>
      <c r="L25" s="60" t="s">
        <v>11</v>
      </c>
      <c r="M25" s="57">
        <f>SUM(M8:M24)</f>
        <v>6905157</v>
      </c>
      <c r="N25" s="129"/>
      <c r="O25" s="56"/>
      <c r="P25" s="21"/>
      <c r="Q25" s="21"/>
      <c r="R25" s="20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</row>
    <row r="26" spans="1:42" s="22" customFormat="1" ht="24.6" customHeight="1">
      <c r="A26" s="125"/>
      <c r="B26" s="126"/>
      <c r="C26" s="126"/>
      <c r="D26" s="126"/>
      <c r="E26" s="126"/>
      <c r="F26" s="126"/>
      <c r="G26" s="126"/>
      <c r="H26" s="126"/>
      <c r="I26" s="126"/>
      <c r="J26" s="126"/>
      <c r="K26" s="127"/>
      <c r="L26" s="60" t="s">
        <v>12</v>
      </c>
      <c r="M26" s="57">
        <f>M25*18/118</f>
        <v>1053329.0338983051</v>
      </c>
      <c r="N26" s="130"/>
      <c r="O26" s="56"/>
      <c r="P26" s="21"/>
      <c r="Q26" s="21"/>
      <c r="R26" s="89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</row>
    <row r="27" spans="1:42" s="25" customFormat="1" ht="25.5" customHeight="1">
      <c r="A27" s="54"/>
      <c r="B27" s="120" t="s">
        <v>56</v>
      </c>
      <c r="C27" s="120"/>
      <c r="D27" s="120"/>
      <c r="E27" s="120"/>
      <c r="F27" s="39"/>
      <c r="G27" s="39"/>
      <c r="H27" s="39"/>
      <c r="I27" s="39"/>
      <c r="J27" s="39"/>
      <c r="K27" s="39"/>
      <c r="L27" s="40"/>
      <c r="M27" s="40"/>
      <c r="N27" s="50"/>
      <c r="O27" s="29"/>
      <c r="P27" s="24"/>
      <c r="Q27" s="24"/>
      <c r="R27" s="90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2" s="25" customFormat="1" ht="21.75" customHeight="1">
      <c r="A28" s="54"/>
      <c r="B28" s="121" t="s">
        <v>60</v>
      </c>
      <c r="C28" s="121"/>
      <c r="D28" s="121"/>
      <c r="E28" s="121"/>
      <c r="F28" s="39"/>
      <c r="G28" s="39"/>
      <c r="H28" s="39"/>
      <c r="I28" s="39"/>
      <c r="J28" s="39"/>
      <c r="K28" s="39"/>
      <c r="L28" s="40"/>
      <c r="M28" s="40"/>
      <c r="N28" s="50"/>
      <c r="O28" s="29"/>
      <c r="P28" s="24"/>
      <c r="Q28" s="24"/>
      <c r="R28" s="23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2" s="25" customFormat="1" ht="21" customHeight="1">
      <c r="A29" s="54"/>
      <c r="B29" s="121" t="s">
        <v>59</v>
      </c>
      <c r="C29" s="121"/>
      <c r="D29" s="121"/>
      <c r="E29" s="121"/>
      <c r="F29" s="39"/>
      <c r="G29" s="39"/>
      <c r="H29" s="39"/>
      <c r="I29" s="39"/>
      <c r="J29" s="39"/>
      <c r="K29" s="39"/>
      <c r="L29" s="40"/>
      <c r="M29" s="40"/>
      <c r="N29" s="50"/>
      <c r="O29" s="29"/>
      <c r="P29" s="24"/>
      <c r="Q29" s="24"/>
      <c r="R29" s="23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2" s="25" customFormat="1" ht="19.5" customHeight="1">
      <c r="A30" s="54"/>
      <c r="B30" s="51"/>
      <c r="C30" s="49"/>
      <c r="D30" s="49"/>
      <c r="E30" s="49"/>
      <c r="F30" s="39"/>
      <c r="G30" s="39"/>
      <c r="H30" s="39"/>
      <c r="I30" s="39"/>
      <c r="J30" s="39"/>
      <c r="K30" s="39"/>
      <c r="L30" s="40"/>
      <c r="M30" s="40"/>
      <c r="N30" s="50"/>
      <c r="O30" s="29"/>
      <c r="P30" s="24"/>
      <c r="Q30" s="24"/>
      <c r="R30" s="23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2" s="28" customFormat="1" ht="43.5" customHeight="1">
      <c r="A31" s="118" t="s">
        <v>4</v>
      </c>
      <c r="B31" s="119"/>
      <c r="C31" s="122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4"/>
      <c r="R31" s="2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</row>
    <row r="32" spans="1:42" ht="27.75" customHeight="1">
      <c r="A32" s="108" t="s">
        <v>5</v>
      </c>
      <c r="B32" s="109"/>
      <c r="C32" s="112" t="s">
        <v>13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76"/>
    </row>
    <row r="33" spans="1:18" ht="27.75" customHeight="1">
      <c r="A33" s="110"/>
      <c r="B33" s="111"/>
      <c r="C33" s="74"/>
      <c r="D33" s="75"/>
      <c r="E33" s="114" t="s">
        <v>57</v>
      </c>
      <c r="F33" s="114"/>
      <c r="G33" s="114"/>
      <c r="H33" s="114"/>
      <c r="I33" s="114"/>
      <c r="J33" s="114"/>
      <c r="K33" s="114"/>
      <c r="L33" s="114"/>
      <c r="M33" s="114"/>
      <c r="N33" s="114"/>
      <c r="O33" s="77"/>
      <c r="P33" s="77"/>
      <c r="Q33" s="77"/>
      <c r="R33" s="76"/>
    </row>
  </sheetData>
  <mergeCells count="25">
    <mergeCell ref="A32:B33"/>
    <mergeCell ref="C32:Q32"/>
    <mergeCell ref="E33:N33"/>
    <mergeCell ref="B7:D7"/>
    <mergeCell ref="A31:B31"/>
    <mergeCell ref="B27:E27"/>
    <mergeCell ref="B29:E29"/>
    <mergeCell ref="C31:Q31"/>
    <mergeCell ref="B28:E28"/>
    <mergeCell ref="A25:K25"/>
    <mergeCell ref="A26:K26"/>
    <mergeCell ref="N8:N26"/>
    <mergeCell ref="N5:N6"/>
    <mergeCell ref="E5:E6"/>
    <mergeCell ref="M5:M6"/>
    <mergeCell ref="L5:L6"/>
    <mergeCell ref="J5:J6"/>
    <mergeCell ref="F5:F6"/>
    <mergeCell ref="G5:G6"/>
    <mergeCell ref="E3:L3"/>
    <mergeCell ref="A5:A6"/>
    <mergeCell ref="I5:I6"/>
    <mergeCell ref="K5:K6"/>
    <mergeCell ref="H5:H6"/>
    <mergeCell ref="B5:D6"/>
  </mergeCells>
  <phoneticPr fontId="8" type="noConversion"/>
  <pageMargins left="0.53125" right="0.23622047244094491" top="0.74803149606299213" bottom="0.74803149606299213" header="0.31496062992125984" footer="0.31496062992125984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2012-12-06T05:18:52Z</cp:lastPrinted>
  <dcterms:created xsi:type="dcterms:W3CDTF">2011-10-27T10:58:53Z</dcterms:created>
  <dcterms:modified xsi:type="dcterms:W3CDTF">2013-01-22T10:49:27Z</dcterms:modified>
</cp:coreProperties>
</file>